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90" windowWidth="12000" windowHeight="6465" tabRatio="410" firstSheet="1" activeTab="1"/>
  </bookViews>
  <sheets>
    <sheet name="Information" sheetId="2" r:id="rId1"/>
    <sheet name="September Calc. Sheet" sheetId="1" r:id="rId2"/>
    <sheet name="July Calc. Sheet" sheetId="3" r:id="rId3"/>
  </sheets>
  <calcPr calcId="145621"/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I17" i="1"/>
  <c r="H17" i="1"/>
  <c r="G17" i="1"/>
  <c r="F17" i="1"/>
  <c r="E17" i="1"/>
  <c r="D17" i="1"/>
  <c r="O12" i="1"/>
  <c r="N12" i="1"/>
  <c r="M12" i="1"/>
  <c r="L12" i="1"/>
  <c r="K12" i="1"/>
  <c r="I12" i="1"/>
  <c r="H12" i="1"/>
  <c r="G12" i="1"/>
  <c r="F12" i="1"/>
  <c r="E12" i="1"/>
  <c r="D12" i="1"/>
  <c r="O7" i="1"/>
  <c r="N7" i="1"/>
  <c r="M7" i="1"/>
  <c r="L7" i="1"/>
  <c r="K7" i="1"/>
  <c r="J7" i="1"/>
  <c r="I7" i="1"/>
  <c r="H7" i="1"/>
  <c r="G7" i="1"/>
  <c r="F7" i="1"/>
  <c r="E7" i="1"/>
  <c r="C17" i="3"/>
  <c r="C12" i="3"/>
  <c r="C7" i="3"/>
  <c r="E17" i="3"/>
  <c r="F17" i="3"/>
  <c r="G17" i="3"/>
  <c r="H17" i="3"/>
  <c r="I17" i="3"/>
  <c r="J17" i="3"/>
  <c r="K17" i="3"/>
  <c r="L17" i="3"/>
  <c r="M17" i="3"/>
  <c r="N17" i="3"/>
  <c r="O17" i="3"/>
  <c r="D17" i="3"/>
  <c r="E12" i="3"/>
  <c r="F12" i="3"/>
  <c r="G12" i="3"/>
  <c r="H12" i="3"/>
  <c r="I12" i="3"/>
  <c r="J12" i="3"/>
  <c r="K12" i="3"/>
  <c r="L12" i="3"/>
  <c r="M12" i="3"/>
  <c r="N12" i="3"/>
  <c r="O12" i="3"/>
  <c r="D12" i="3"/>
  <c r="E7" i="3"/>
  <c r="F7" i="3"/>
  <c r="G7" i="3"/>
  <c r="H7" i="3"/>
  <c r="I7" i="3"/>
  <c r="J7" i="3"/>
  <c r="K7" i="3"/>
  <c r="L7" i="3"/>
  <c r="M7" i="3"/>
  <c r="N7" i="3"/>
  <c r="O7" i="3"/>
  <c r="D7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C19" i="3"/>
  <c r="P17" i="3"/>
  <c r="P16" i="3"/>
  <c r="Q16" i="3"/>
  <c r="R16" i="3"/>
  <c r="P15" i="3"/>
  <c r="Q15" i="3"/>
  <c r="R15" i="3"/>
  <c r="P12" i="3"/>
  <c r="P11" i="3"/>
  <c r="Q11" i="3"/>
  <c r="R11" i="3"/>
  <c r="P10" i="3"/>
  <c r="Q10" i="3"/>
  <c r="R10" i="3"/>
  <c r="P7" i="3"/>
  <c r="P6" i="3"/>
  <c r="Q6" i="3"/>
  <c r="R6" i="3"/>
  <c r="P5" i="3"/>
  <c r="Q5" i="3"/>
  <c r="R5" i="3"/>
  <c r="P15" i="1"/>
  <c r="Q15" i="1" s="1"/>
  <c r="R15" i="1" s="1"/>
  <c r="P10" i="1"/>
  <c r="Q10" i="1" s="1"/>
  <c r="R10" i="1" s="1"/>
  <c r="P5" i="1"/>
  <c r="Q5" i="1" s="1"/>
  <c r="R5" i="1" s="1"/>
  <c r="P16" i="1"/>
  <c r="Q16" i="1" s="1"/>
  <c r="R16" i="1" s="1"/>
  <c r="P11" i="1"/>
  <c r="Q11" i="1" s="1"/>
  <c r="R11" i="1" s="1"/>
  <c r="P6" i="1"/>
  <c r="Q6" i="1" s="1"/>
  <c r="R6" i="1" s="1"/>
  <c r="G19" i="1"/>
  <c r="L19" i="1"/>
  <c r="H19" i="1"/>
  <c r="I19" i="1"/>
  <c r="J19" i="1"/>
  <c r="K19" i="1"/>
  <c r="M19" i="1"/>
  <c r="N19" i="1"/>
  <c r="O19" i="1"/>
  <c r="P12" i="1" l="1"/>
  <c r="P19" i="1"/>
  <c r="P17" i="1"/>
  <c r="P7" i="1"/>
</calcChain>
</file>

<file path=xl/sharedStrings.xml><?xml version="1.0" encoding="utf-8"?>
<sst xmlns="http://schemas.openxmlformats.org/spreadsheetml/2006/main" count="129" uniqueCount="60">
  <si>
    <t>September</t>
  </si>
  <si>
    <t>October</t>
  </si>
  <si>
    <t>November</t>
  </si>
  <si>
    <t>December</t>
  </si>
  <si>
    <t>January</t>
  </si>
  <si>
    <t>February</t>
  </si>
  <si>
    <t>Cost</t>
  </si>
  <si>
    <t>MCF</t>
  </si>
  <si>
    <t>$</t>
  </si>
  <si>
    <t>Gallons</t>
  </si>
  <si>
    <t>March</t>
  </si>
  <si>
    <t>Kilo Hours</t>
  </si>
  <si>
    <t>April</t>
  </si>
  <si>
    <t>May</t>
  </si>
  <si>
    <t>June</t>
  </si>
  <si>
    <t>July</t>
  </si>
  <si>
    <t>August</t>
  </si>
  <si>
    <t>Totals</t>
  </si>
  <si>
    <t>Unit cost</t>
  </si>
  <si>
    <t>Electricity:</t>
  </si>
  <si>
    <t>Natural Gas:</t>
  </si>
  <si>
    <t>Water:</t>
  </si>
  <si>
    <t>Aggregate Cost:</t>
  </si>
  <si>
    <t>House Bill 3639</t>
  </si>
  <si>
    <t>House Bill 3693, Section 12 amends Section 388.005 Health and Safety Code, to require school districts and state agencies to</t>
  </si>
  <si>
    <t>Action required for 2007 - 2008 School Year:</t>
  </si>
  <si>
    <t>establish a goal to reduce annual electric consumption by 5 percent each state fiscal year for six years beginning September 1, 2007.</t>
  </si>
  <si>
    <r>
      <t xml:space="preserve">watts necessary for instructional facility lighting requirements </t>
    </r>
    <r>
      <rPr>
        <u/>
        <sz val="11"/>
        <rFont val="Arial"/>
        <family val="2"/>
      </rPr>
      <t>and school districts are required to record electricity, water, and natural gas</t>
    </r>
  </si>
  <si>
    <r>
      <t xml:space="preserve">School districts and TEA are required to establish a goal to reduce </t>
    </r>
    <r>
      <rPr>
        <u/>
        <sz val="11"/>
        <rFont val="Arial"/>
        <family val="2"/>
      </rPr>
      <t>electric consumption</t>
    </r>
    <r>
      <rPr>
        <sz val="11"/>
        <rFont val="Arial"/>
        <family val="2"/>
      </rPr>
      <t xml:space="preserve"> by five percent each state fiscal year for six years</t>
    </r>
  </si>
  <si>
    <t>(+/-) change  from 2006-2007</t>
  </si>
  <si>
    <t>The "Calculations Sheet" will calculate the unit and aggregate monthly cost when electricity, gas and water usage and cost are entered.</t>
  </si>
  <si>
    <t>School districts and state agencies not meeting the goals are required to report that all available measures had been implemented.</t>
  </si>
  <si>
    <t>School districts and state agencies are required to use State Energy Conservation Office (SECO) forms to report progress on meeting goals.</t>
  </si>
  <si>
    <t>beginning September 1, 2007; school districts and TEA are required to begin purchasing commercially available light bulbs using the fewest</t>
  </si>
  <si>
    <t>consumption in an electronic repository and report this information on a publicly accessible internet website with an interface designed for</t>
  </si>
  <si>
    <r>
      <t>ease of navigation</t>
    </r>
    <r>
      <rPr>
        <sz val="11"/>
        <rFont val="Arial"/>
        <family val="2"/>
      </rPr>
      <t xml:space="preserve"> (Requires the metered amount of electricity, water, or natural gas consumed for which it is responsible to pay and the</t>
    </r>
  </si>
  <si>
    <t xml:space="preserve">Link to SECO: </t>
  </si>
  <si>
    <t>http://www.seco.cpa.state.tx.us/</t>
  </si>
  <si>
    <t>aggregate cost for those utility services - FASRAG 1.8.2.9) Link to FAR Guide:</t>
  </si>
  <si>
    <t>http://www.tea.state.tx.us/school.finance/audit/resguide13/new/new.pdf</t>
  </si>
  <si>
    <r>
      <t>Calculations will show increase/</t>
    </r>
    <r>
      <rPr>
        <sz val="11"/>
        <color indexed="10"/>
        <rFont val="Arial"/>
        <family val="2"/>
      </rPr>
      <t>decrease</t>
    </r>
    <r>
      <rPr>
        <sz val="11"/>
        <rFont val="Arial"/>
        <family val="2"/>
      </rPr>
      <t xml:space="preserve"> in both usage (consumption) </t>
    </r>
    <r>
      <rPr>
        <u/>
        <sz val="11"/>
        <rFont val="Arial"/>
        <family val="2"/>
      </rPr>
      <t>and</t>
    </r>
    <r>
      <rPr>
        <sz val="11"/>
        <rFont val="Arial"/>
        <family val="2"/>
      </rPr>
      <t xml:space="preserve"> cost as positive (increase)</t>
    </r>
    <r>
      <rPr>
        <u/>
        <sz val="11"/>
        <rFont val="Arial"/>
        <family val="2"/>
      </rPr>
      <t xml:space="preserve"> or</t>
    </r>
    <r>
      <rPr>
        <sz val="11"/>
        <rFont val="Arial"/>
        <family val="2"/>
      </rPr>
      <t xml:space="preserve"> </t>
    </r>
    <r>
      <rPr>
        <sz val="11"/>
        <color indexed="10"/>
        <rFont val="Arial"/>
        <family val="2"/>
      </rPr>
      <t>negative</t>
    </r>
    <r>
      <rPr>
        <sz val="11"/>
        <rFont val="Arial"/>
        <family val="2"/>
      </rPr>
      <t xml:space="preserve"> (decrease)</t>
    </r>
  </si>
  <si>
    <t>gbarker@esc12.net</t>
  </si>
  <si>
    <t>wbrewton@esc12.net</t>
  </si>
  <si>
    <t>For questions regarding this template, Please call or e-mail Gary or Woody at Region 12 ESC</t>
  </si>
  <si>
    <t>254.297.1107</t>
  </si>
  <si>
    <t>Woody Brewton, Finance Liaison ESC 12</t>
  </si>
  <si>
    <t>254.297.1101</t>
  </si>
  <si>
    <t>Gary Barker, Finance Liaison ESC 12</t>
  </si>
  <si>
    <t xml:space="preserve">Use "September Calc. Sheet" for September - August fiscal year.  Use "July Calc. Sheet" for July - June fiscal year. </t>
  </si>
  <si>
    <t>The (+/-) change from 2006 - 2007 column will display only when data from last month of fiscal year is entered.</t>
  </si>
  <si>
    <r>
      <t>Note: Release 2 correction</t>
    </r>
    <r>
      <rPr>
        <sz val="11"/>
        <color indexed="10"/>
        <rFont val="Arial"/>
        <family val="2"/>
      </rPr>
      <t xml:space="preserve"> - </t>
    </r>
    <r>
      <rPr>
        <sz val="11"/>
        <rFont val="Arial"/>
        <family val="2"/>
      </rPr>
      <t>Unit cost were not calculating correctly. Version 2 corrects this calculation.</t>
    </r>
  </si>
  <si>
    <t>Hemphill ISD</t>
  </si>
  <si>
    <t>2010-11 Fiscal Year</t>
  </si>
  <si>
    <t>Utility Usage and Cost for Fiscal Year Ending 6/31/2011</t>
  </si>
  <si>
    <t>2010 - 2011 School Fiscal Year</t>
  </si>
  <si>
    <t xml:space="preserve"> Fiscal Year</t>
  </si>
  <si>
    <t>School Fiscal Year</t>
  </si>
  <si>
    <t xml:space="preserve">Utility Usage and Cost for Fiscal Year Ending </t>
  </si>
  <si>
    <t xml:space="preserve">(+/-) change  from 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</si>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</sst>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51"/>
      <name val="Arial"/>
      <family val="2"/>
    </font>
    <font>
      <sz val="10"/>
      <color indexed="51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u/>
      <sz val="10"/>
      <color indexed="12"/>
      <name val="Arial"/>
      <family val="2"/>
    </font>
    <font>
      <sz val="11"/>
      <color indexed="10"/>
      <name val="Arial"/>
      <family val="2"/>
    </font>
    <font>
      <b/>
      <u/>
      <sz val="10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0" fontId="1" fillId="3" borderId="1" xfId="0" applyFont="1" applyFill="1" applyBorder="1" applyAlignment="1">
      <alignment horizontal="center" wrapText="1"/>
    </xf>
    <xf numFmtId="3" fontId="0" fillId="3" borderId="1" xfId="0" applyNumberFormat="1" applyFill="1" applyBorder="1"/>
    <xf numFmtId="0" fontId="0" fillId="3" borderId="1" xfId="0" applyFill="1" applyBorder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0" fontId="6" fillId="3" borderId="6" xfId="0" applyFont="1" applyFill="1" applyBorder="1"/>
    <xf numFmtId="0" fontId="6" fillId="3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1" fillId="3" borderId="11" xfId="0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center" wrapText="1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1" fillId="4" borderId="11" xfId="0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3" fontId="0" fillId="4" borderId="13" xfId="0" applyNumberFormat="1" applyFill="1" applyBorder="1"/>
    <xf numFmtId="0" fontId="0" fillId="4" borderId="13" xfId="0" applyFill="1" applyBorder="1"/>
    <xf numFmtId="0" fontId="1" fillId="4" borderId="11" xfId="0" applyFont="1" applyFill="1" applyBorder="1"/>
    <xf numFmtId="3" fontId="0" fillId="4" borderId="1" xfId="0" applyNumberFormat="1" applyFill="1" applyBorder="1"/>
    <xf numFmtId="0" fontId="0" fillId="4" borderId="1" xfId="0" applyFill="1" applyBorder="1"/>
    <xf numFmtId="3" fontId="1" fillId="2" borderId="14" xfId="0" applyNumberFormat="1" applyFont="1" applyFill="1" applyBorder="1" applyAlignment="1">
      <alignment wrapText="1"/>
    </xf>
    <xf numFmtId="3" fontId="1" fillId="3" borderId="14" xfId="0" applyNumberFormat="1" applyFont="1" applyFill="1" applyBorder="1" applyAlignment="1">
      <alignment wrapText="1"/>
    </xf>
    <xf numFmtId="0" fontId="1" fillId="3" borderId="15" xfId="0" applyFont="1" applyFill="1" applyBorder="1" applyAlignment="1">
      <alignment horizontal="center" wrapText="1"/>
    </xf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4" borderId="15" xfId="0" applyNumberFormat="1" applyFill="1" applyBorder="1"/>
    <xf numFmtId="3" fontId="1" fillId="3" borderId="17" xfId="0" applyNumberFormat="1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0" fillId="2" borderId="1" xfId="0" applyNumberFormat="1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3" fontId="0" fillId="2" borderId="18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0" fontId="10" fillId="0" borderId="0" xfId="0" applyFont="1"/>
    <xf numFmtId="0" fontId="0" fillId="5" borderId="0" xfId="0" applyFill="1"/>
    <xf numFmtId="0" fontId="10" fillId="5" borderId="0" xfId="0" applyFont="1" applyFill="1"/>
    <xf numFmtId="0" fontId="0" fillId="3" borderId="0" xfId="0" applyFill="1"/>
    <xf numFmtId="0" fontId="6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1" fillId="5" borderId="0" xfId="0" applyFont="1" applyFill="1"/>
    <xf numFmtId="0" fontId="11" fillId="0" borderId="0" xfId="0" applyFont="1"/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9" fillId="0" borderId="0" xfId="0" applyFont="1" applyAlignment="1">
      <alignment horizontal="center"/>
    </xf>
    <xf numFmtId="3" fontId="0" fillId="2" borderId="1" xfId="0" applyNumberFormat="1" applyFill="1" applyBorder="1" applyProtection="1"/>
    <xf numFmtId="0" fontId="4" fillId="0" borderId="0" xfId="0" applyFont="1" applyFill="1" applyAlignment="1" applyProtection="1">
      <protection locked="0"/>
    </xf>
    <xf numFmtId="38" fontId="3" fillId="0" borderId="0" xfId="0" applyNumberFormat="1" applyFont="1"/>
    <xf numFmtId="38" fontId="6" fillId="3" borderId="19" xfId="0" applyNumberFormat="1" applyFont="1" applyFill="1" applyBorder="1"/>
    <xf numFmtId="38" fontId="1" fillId="3" borderId="15" xfId="0" applyNumberFormat="1" applyFont="1" applyFill="1" applyBorder="1" applyAlignment="1">
      <alignment horizontal="center" wrapText="1"/>
    </xf>
    <xf numFmtId="38" fontId="0" fillId="3" borderId="16" xfId="0" applyNumberFormat="1" applyFill="1" applyBorder="1"/>
    <xf numFmtId="38" fontId="0" fillId="3" borderId="19" xfId="0" applyNumberFormat="1" applyFill="1" applyBorder="1"/>
    <xf numFmtId="38" fontId="0" fillId="4" borderId="15" xfId="0" applyNumberFormat="1" applyFill="1" applyBorder="1"/>
    <xf numFmtId="38" fontId="0" fillId="3" borderId="15" xfId="0" applyNumberFormat="1" applyFill="1" applyBorder="1"/>
    <xf numFmtId="38" fontId="8" fillId="0" borderId="0" xfId="0" applyNumberFormat="1" applyFont="1"/>
    <xf numFmtId="38" fontId="0" fillId="0" borderId="0" xfId="0" applyNumberFormat="1"/>
    <xf numFmtId="38" fontId="1" fillId="3" borderId="14" xfId="0" applyNumberFormat="1" applyFont="1" applyFill="1" applyBorder="1"/>
    <xf numFmtId="38" fontId="3" fillId="0" borderId="20" xfId="0" applyNumberFormat="1" applyFont="1" applyBorder="1"/>
    <xf numFmtId="0" fontId="6" fillId="3" borderId="15" xfId="0" applyFont="1" applyFill="1" applyBorder="1" applyAlignment="1">
      <alignment horizontal="center"/>
    </xf>
    <xf numFmtId="10" fontId="1" fillId="3" borderId="16" xfId="0" applyNumberFormat="1" applyFont="1" applyFill="1" applyBorder="1" applyAlignment="1">
      <alignment horizontal="center"/>
    </xf>
    <xf numFmtId="10" fontId="1" fillId="3" borderId="19" xfId="0" applyNumberFormat="1" applyFont="1" applyFill="1" applyBorder="1" applyAlignment="1">
      <alignment horizontal="center"/>
    </xf>
    <xf numFmtId="10" fontId="1" fillId="4" borderId="15" xfId="0" applyNumberFormat="1" applyFont="1" applyFill="1" applyBorder="1" applyAlignment="1">
      <alignment horizontal="center"/>
    </xf>
    <xf numFmtId="10" fontId="1" fillId="3" borderId="15" xfId="0" applyNumberFormat="1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wrapText="1"/>
    </xf>
    <xf numFmtId="0" fontId="6" fillId="3" borderId="21" xfId="0" applyFont="1" applyFill="1" applyBorder="1"/>
    <xf numFmtId="0" fontId="1" fillId="3" borderId="22" xfId="0" applyFont="1" applyFill="1" applyBorder="1" applyAlignment="1">
      <alignment horizontal="left" wrapText="1"/>
    </xf>
    <xf numFmtId="3" fontId="1" fillId="3" borderId="22" xfId="0" applyNumberFormat="1" applyFont="1" applyFill="1" applyBorder="1" applyAlignment="1">
      <alignment horizontal="right"/>
    </xf>
    <xf numFmtId="3" fontId="1" fillId="3" borderId="23" xfId="0" applyNumberFormat="1" applyFont="1" applyFill="1" applyBorder="1" applyAlignment="1">
      <alignment horizontal="right"/>
    </xf>
    <xf numFmtId="0" fontId="1" fillId="3" borderId="22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right"/>
    </xf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right"/>
    </xf>
    <xf numFmtId="0" fontId="1" fillId="4" borderId="22" xfId="0" applyFont="1" applyFill="1" applyBorder="1"/>
    <xf numFmtId="0" fontId="1" fillId="3" borderId="24" xfId="0" applyFont="1" applyFill="1" applyBorder="1" applyAlignment="1">
      <alignment horizontal="center" wrapText="1"/>
    </xf>
    <xf numFmtId="0" fontId="5" fillId="0" borderId="0" xfId="0" applyFont="1" applyBorder="1"/>
    <xf numFmtId="0" fontId="1" fillId="4" borderId="25" xfId="0" applyFont="1" applyFill="1" applyBorder="1"/>
    <xf numFmtId="0" fontId="1" fillId="3" borderId="26" xfId="0" applyFont="1" applyFill="1" applyBorder="1" applyAlignment="1">
      <alignment horizontal="right"/>
    </xf>
    <xf numFmtId="0" fontId="6" fillId="0" borderId="0" xfId="0" applyFont="1" applyFill="1"/>
    <xf numFmtId="0" fontId="1" fillId="0" borderId="0" xfId="0" applyFont="1" applyFill="1" applyAlignment="1">
      <alignment horizontal="center" wrapText="1"/>
    </xf>
    <xf numFmtId="3" fontId="0" fillId="0" borderId="0" xfId="0" applyNumberFormat="1" applyFill="1"/>
    <xf numFmtId="0" fontId="0" fillId="0" borderId="0" xfId="0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4" borderId="15" xfId="0" applyFont="1" applyFill="1" applyBorder="1"/>
    <xf numFmtId="3" fontId="0" fillId="2" borderId="27" xfId="0" applyNumberFormat="1" applyFill="1" applyBorder="1" applyProtection="1">
      <protection locked="0"/>
    </xf>
    <xf numFmtId="0" fontId="1" fillId="3" borderId="28" xfId="0" applyFont="1" applyFill="1" applyBorder="1" applyAlignment="1">
      <alignment horizontal="center" wrapText="1"/>
    </xf>
    <xf numFmtId="0" fontId="0" fillId="4" borderId="28" xfId="0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0" fontId="1" fillId="4" borderId="17" xfId="0" applyFont="1" applyFill="1" applyBorder="1"/>
    <xf numFmtId="3" fontId="0" fillId="3" borderId="30" xfId="0" applyNumberFormat="1" applyFill="1" applyBorder="1" applyAlignment="1">
      <alignment horizontal="center"/>
    </xf>
    <xf numFmtId="0" fontId="17" fillId="3" borderId="0" xfId="1" applyFont="1" applyFill="1" applyAlignment="1" applyProtection="1">
      <protection locked="0"/>
    </xf>
    <xf numFmtId="0" fontId="18" fillId="3" borderId="0" xfId="0" applyFont="1" applyFill="1" applyProtection="1">
      <protection locked="0"/>
    </xf>
    <xf numFmtId="0" fontId="1" fillId="3" borderId="0" xfId="0" applyFont="1" applyFill="1"/>
    <xf numFmtId="0" fontId="19" fillId="3" borderId="0" xfId="0" applyFont="1" applyFill="1"/>
    <xf numFmtId="0" fontId="15" fillId="3" borderId="0" xfId="1" applyFill="1" applyAlignment="1" applyProtection="1"/>
    <xf numFmtId="0" fontId="1" fillId="5" borderId="0" xfId="0" applyFont="1" applyFill="1"/>
    <xf numFmtId="164" fontId="0" fillId="2" borderId="13" xfId="0" applyNumberFormat="1" applyFill="1" applyBorder="1"/>
    <xf numFmtId="164" fontId="0" fillId="3" borderId="13" xfId="0" applyNumberFormat="1" applyFill="1" applyBorder="1"/>
    <xf numFmtId="164" fontId="0" fillId="3" borderId="19" xfId="0" applyNumberFormat="1" applyFill="1" applyBorder="1"/>
    <xf numFmtId="0" fontId="20" fillId="3" borderId="0" xfId="0" applyFont="1" applyFill="1"/>
    <xf numFmtId="164" fontId="0" fillId="2" borderId="1" xfId="0" applyNumberFormat="1" applyFill="1" applyBorder="1"/>
    <xf numFmtId="164" fontId="0" fillId="3" borderId="31" xfId="0" applyNumberFormat="1" applyFill="1" applyBorder="1"/>
    <xf numFmtId="0" fontId="0" fillId="4" borderId="32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barker@esc12.net" TargetMode="External"/><Relationship Id="rId2" Type="http://schemas.openxmlformats.org/officeDocument/2006/relationships/hyperlink" Target="http://www.tea.state.tx.us/school.finance/audit/resguide13/new/new.pdf" TargetMode="External"/><Relationship Id="rId1" Type="http://schemas.openxmlformats.org/officeDocument/2006/relationships/hyperlink" Target="http://www.seco.cpa.state.tx.u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wbrewton@esc12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A34" sqref="A34"/>
    </sheetView>
  </sheetViews>
  <sheetFormatPr defaultRowHeight="12.75" x14ac:dyDescent="0.2"/>
  <cols>
    <col min="1" max="1" width="7.28515625" customWidth="1"/>
    <col min="2" max="2" width="6.28515625" customWidth="1"/>
    <col min="8" max="8" width="7" customWidth="1"/>
    <col min="9" max="9" width="5" customWidth="1"/>
    <col min="15" max="15" width="28.7109375" customWidth="1"/>
  </cols>
  <sheetData>
    <row r="1" spans="1:19" ht="15.75" x14ac:dyDescent="0.25">
      <c r="A1" s="66"/>
      <c r="B1" s="66"/>
      <c r="C1" s="66"/>
      <c r="D1" s="66"/>
      <c r="E1" s="66"/>
      <c r="F1" s="67" t="s">
        <v>23</v>
      </c>
      <c r="G1" s="66"/>
      <c r="H1" s="66"/>
      <c r="I1" s="66"/>
      <c r="J1" s="66"/>
      <c r="K1" s="66"/>
      <c r="L1" s="66"/>
      <c r="M1" s="66"/>
      <c r="N1" s="66"/>
      <c r="O1" s="66"/>
      <c r="P1" s="64"/>
      <c r="Q1" s="64"/>
      <c r="R1" s="64"/>
      <c r="S1" s="64"/>
    </row>
    <row r="2" spans="1:19" ht="12" customHeight="1" x14ac:dyDescent="0.25">
      <c r="A2" s="66"/>
      <c r="B2" s="66"/>
      <c r="C2" s="66"/>
      <c r="D2" s="67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4"/>
      <c r="Q2" s="64"/>
      <c r="R2" s="64"/>
      <c r="S2" s="64"/>
    </row>
    <row r="3" spans="1:19" s="63" customFormat="1" ht="14.25" x14ac:dyDescent="0.2">
      <c r="A3" s="68" t="s">
        <v>24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5"/>
      <c r="Q3" s="65"/>
      <c r="R3" s="65"/>
      <c r="S3" s="65"/>
    </row>
    <row r="4" spans="1:19" s="63" customFormat="1" ht="14.25" x14ac:dyDescent="0.2">
      <c r="A4" s="68" t="s">
        <v>26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5"/>
      <c r="Q4" s="65"/>
      <c r="R4" s="65"/>
      <c r="S4" s="65"/>
    </row>
    <row r="5" spans="1:19" s="71" customFormat="1" ht="14.25" x14ac:dyDescent="0.2">
      <c r="A5" s="69" t="s">
        <v>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  <c r="Q5" s="70"/>
      <c r="R5" s="70"/>
      <c r="S5" s="70"/>
    </row>
    <row r="6" spans="1:19" s="71" customFormat="1" ht="14.25" x14ac:dyDescent="0.2">
      <c r="A6" s="69" t="s">
        <v>32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  <c r="Q6" s="70"/>
      <c r="R6" s="70"/>
      <c r="S6" s="70"/>
    </row>
    <row r="7" spans="1:19" s="71" customFormat="1" ht="15" x14ac:dyDescent="0.25">
      <c r="A7" s="69" t="s">
        <v>36</v>
      </c>
      <c r="B7" s="69"/>
      <c r="C7" s="123" t="s">
        <v>37</v>
      </c>
      <c r="D7" s="124"/>
      <c r="E7" s="124"/>
      <c r="F7" s="124"/>
      <c r="G7" s="69"/>
      <c r="H7" s="69"/>
      <c r="I7" s="69"/>
      <c r="J7" s="69"/>
      <c r="K7" s="69"/>
      <c r="L7" s="69"/>
      <c r="M7" s="69"/>
      <c r="N7" s="69"/>
      <c r="O7" s="69"/>
      <c r="P7" s="70"/>
      <c r="Q7" s="70"/>
      <c r="R7" s="70"/>
      <c r="S7" s="70"/>
    </row>
    <row r="8" spans="1:19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4"/>
      <c r="Q8" s="64"/>
      <c r="R8" s="64"/>
      <c r="S8" s="64"/>
    </row>
    <row r="9" spans="1:19" s="71" customFormat="1" ht="14.25" x14ac:dyDescent="0.2">
      <c r="A9" s="69" t="s">
        <v>25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  <c r="Q9" s="70"/>
      <c r="R9" s="70"/>
      <c r="S9" s="70"/>
    </row>
    <row r="10" spans="1:19" s="71" customFormat="1" ht="14.25" x14ac:dyDescent="0.2">
      <c r="A10" s="69" t="s">
        <v>28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70"/>
      <c r="Q10" s="70"/>
      <c r="R10" s="70"/>
      <c r="S10" s="70"/>
    </row>
    <row r="11" spans="1:19" s="71" customFormat="1" ht="14.25" x14ac:dyDescent="0.2">
      <c r="A11" s="69" t="s">
        <v>33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</row>
    <row r="12" spans="1:19" s="71" customFormat="1" ht="15" x14ac:dyDescent="0.25">
      <c r="A12" s="69" t="s">
        <v>27</v>
      </c>
      <c r="B12" s="69"/>
      <c r="C12" s="69"/>
      <c r="D12" s="69"/>
      <c r="E12" s="69"/>
      <c r="F12" s="69"/>
      <c r="G12" s="74"/>
      <c r="H12" s="74"/>
      <c r="I12" s="74"/>
      <c r="J12" s="74"/>
      <c r="K12" s="74"/>
      <c r="L12" s="74"/>
      <c r="M12" s="74"/>
      <c r="N12" s="74"/>
      <c r="O12" s="69"/>
      <c r="P12" s="70"/>
      <c r="Q12" s="70"/>
      <c r="R12" s="70"/>
      <c r="S12" s="70"/>
    </row>
    <row r="13" spans="1:19" s="71" customFormat="1" ht="14.25" x14ac:dyDescent="0.2">
      <c r="A13" s="72" t="s">
        <v>34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70"/>
      <c r="Q13" s="70"/>
      <c r="R13" s="70"/>
      <c r="S13" s="70"/>
    </row>
    <row r="14" spans="1:19" s="71" customFormat="1" ht="14.25" x14ac:dyDescent="0.2">
      <c r="A14" s="73" t="s">
        <v>35</v>
      </c>
      <c r="B14" s="73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0"/>
      <c r="Q14" s="70"/>
      <c r="R14" s="70"/>
      <c r="S14" s="70"/>
    </row>
    <row r="15" spans="1:19" s="71" customFormat="1" ht="15" x14ac:dyDescent="0.25">
      <c r="A15" s="69" t="s">
        <v>38</v>
      </c>
      <c r="B15" s="69"/>
      <c r="C15" s="69"/>
      <c r="D15" s="69"/>
      <c r="E15" s="69"/>
      <c r="F15" s="69"/>
      <c r="G15" s="69"/>
      <c r="H15" s="69"/>
      <c r="I15" s="69"/>
      <c r="J15" s="123" t="s">
        <v>39</v>
      </c>
      <c r="K15" s="124"/>
      <c r="L15" s="124"/>
      <c r="M15" s="124"/>
      <c r="N15" s="124"/>
      <c r="O15" s="124"/>
      <c r="P15" s="70"/>
      <c r="Q15" s="70"/>
      <c r="R15" s="70"/>
      <c r="S15" s="70"/>
    </row>
    <row r="16" spans="1:19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4"/>
      <c r="Q16" s="64"/>
      <c r="R16" s="64"/>
      <c r="S16" s="64"/>
    </row>
    <row r="17" spans="1:19" ht="14.25" x14ac:dyDescent="0.2">
      <c r="A17" s="69" t="s">
        <v>48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4"/>
      <c r="Q17" s="64"/>
      <c r="R17" s="64"/>
      <c r="S17" s="64"/>
    </row>
    <row r="18" spans="1:19" s="71" customFormat="1" ht="14.25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0"/>
      <c r="Q18" s="70"/>
      <c r="R18" s="70"/>
      <c r="S18" s="70"/>
    </row>
    <row r="19" spans="1:19" s="71" customFormat="1" ht="12" customHeight="1" x14ac:dyDescent="0.2">
      <c r="A19" s="69" t="s">
        <v>30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70"/>
      <c r="Q19" s="70"/>
      <c r="R19" s="70"/>
      <c r="S19" s="70"/>
    </row>
    <row r="20" spans="1:19" s="71" customFormat="1" ht="14.25" x14ac:dyDescent="0.2">
      <c r="A20" s="69" t="s">
        <v>49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  <c r="Q20" s="70"/>
      <c r="R20" s="70"/>
      <c r="S20" s="70"/>
    </row>
    <row r="21" spans="1:19" s="71" customFormat="1" ht="15.6" customHeight="1" x14ac:dyDescent="0.2">
      <c r="A21" s="69" t="s">
        <v>40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  <c r="Q21" s="70"/>
      <c r="R21" s="70"/>
      <c r="S21" s="70"/>
    </row>
    <row r="22" spans="1:19" s="71" customFormat="1" ht="14.25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70"/>
      <c r="Q22" s="70"/>
      <c r="R22" s="70"/>
      <c r="S22" s="70"/>
    </row>
    <row r="23" spans="1:19" s="71" customFormat="1" ht="15" x14ac:dyDescent="0.25">
      <c r="A23" s="132" t="s">
        <v>50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70"/>
      <c r="Q23" s="70"/>
      <c r="R23" s="70"/>
      <c r="S23" s="70"/>
    </row>
    <row r="24" spans="1:19" s="71" customFormat="1" ht="14.25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70"/>
      <c r="Q24" s="70"/>
      <c r="R24" s="70"/>
      <c r="S24" s="70"/>
    </row>
    <row r="25" spans="1:19" s="1" customFormat="1" x14ac:dyDescent="0.2">
      <c r="A25" s="126" t="s">
        <v>43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5"/>
      <c r="M25" s="125"/>
      <c r="N25" s="125"/>
      <c r="O25" s="125"/>
      <c r="P25" s="128"/>
      <c r="Q25" s="128"/>
      <c r="R25" s="128"/>
      <c r="S25" s="128"/>
    </row>
    <row r="26" spans="1:19" x14ac:dyDescent="0.2">
      <c r="A26" s="126" t="s">
        <v>47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66"/>
      <c r="M26" s="66"/>
      <c r="N26" s="66"/>
      <c r="O26" s="66"/>
    </row>
    <row r="27" spans="1:19" x14ac:dyDescent="0.2">
      <c r="A27" s="126" t="s">
        <v>44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66"/>
      <c r="M27" s="66"/>
      <c r="N27" s="66"/>
      <c r="O27" s="66"/>
    </row>
    <row r="28" spans="1:19" x14ac:dyDescent="0.2">
      <c r="A28" s="127" t="s">
        <v>41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9" ht="12.6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9" x14ac:dyDescent="0.2">
      <c r="A30" s="126" t="s">
        <v>45</v>
      </c>
      <c r="B30" s="126"/>
      <c r="C30" s="126"/>
      <c r="D30" s="126"/>
      <c r="E30" s="12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9" x14ac:dyDescent="0.2">
      <c r="A31" s="126" t="s">
        <v>46</v>
      </c>
      <c r="B31" s="126"/>
      <c r="C31" s="126"/>
      <c r="D31" s="126"/>
      <c r="E31" s="12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9" x14ac:dyDescent="0.2">
      <c r="A32" s="127" t="s">
        <v>42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9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4"/>
      <c r="Q33" s="64"/>
      <c r="R33" s="64"/>
      <c r="S33" s="64"/>
    </row>
    <row r="34" spans="1:19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4"/>
      <c r="Q34" s="64"/>
      <c r="R34" s="64"/>
      <c r="S34" s="64"/>
    </row>
    <row r="35" spans="1:19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4"/>
      <c r="Q35" s="64"/>
      <c r="R35" s="64"/>
      <c r="S35" s="64"/>
    </row>
    <row r="36" spans="1:19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9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</sheetData>
  <sheetProtection sheet="1" objects="1" scenarios="1"/>
  <phoneticPr fontId="2" type="noConversion"/>
  <hyperlinks>
    <hyperlink ref="C7" r:id="rId1"/>
    <hyperlink ref="J15" r:id="rId2"/>
    <hyperlink ref="A28" r:id="rId3"/>
    <hyperlink ref="A32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I17" sqref="I17"/>
    </sheetView>
  </sheetViews>
  <sheetFormatPr defaultRowHeight="12.75" x14ac:dyDescent="0.2"/>
  <cols>
    <col min="1" max="1" width="11.140625" style="1" customWidth="1"/>
    <col min="2" max="2" width="1.85546875" style="2" customWidth="1"/>
    <col min="3" max="3" width="13.28515625" customWidth="1"/>
    <col min="4" max="4" width="12.140625" customWidth="1"/>
    <col min="5" max="5" width="10.7109375" customWidth="1"/>
    <col min="6" max="6" width="11.42578125" customWidth="1"/>
    <col min="7" max="7" width="11.5703125" customWidth="1"/>
    <col min="8" max="8" width="10.42578125" customWidth="1"/>
    <col min="9" max="9" width="10.7109375" customWidth="1"/>
    <col min="12" max="12" width="11.42578125" customWidth="1"/>
    <col min="16" max="16" width="12.42578125" customWidth="1"/>
    <col min="17" max="17" width="13.7109375" style="86" hidden="1" customWidth="1"/>
    <col min="18" max="18" width="14.85546875" style="3" customWidth="1"/>
    <col min="19" max="19" width="12.140625" style="1" customWidth="1"/>
  </cols>
  <sheetData>
    <row r="1" spans="1:20" s="7" customFormat="1" ht="18" x14ac:dyDescent="0.25">
      <c r="A1" s="11"/>
      <c r="B1" s="8"/>
      <c r="E1" s="16"/>
      <c r="F1" s="16"/>
      <c r="G1" s="17"/>
      <c r="H1" s="77" t="s">
        <v>51</v>
      </c>
      <c r="I1" s="18"/>
      <c r="J1" s="18"/>
      <c r="K1" s="18"/>
      <c r="L1" s="9"/>
      <c r="M1" s="9"/>
      <c r="N1" s="9"/>
      <c r="Q1" s="78"/>
      <c r="R1" s="57"/>
      <c r="S1" s="11"/>
    </row>
    <row r="2" spans="1:20" s="7" customFormat="1" ht="18.75" thickBot="1" x14ac:dyDescent="0.3">
      <c r="A2" s="11"/>
      <c r="B2" s="8"/>
      <c r="E2" s="19" t="s">
        <v>57</v>
      </c>
      <c r="F2" s="19"/>
      <c r="G2" s="19"/>
      <c r="H2" s="20"/>
      <c r="I2" s="21"/>
      <c r="J2" s="18"/>
      <c r="K2" s="18"/>
      <c r="L2" s="9"/>
      <c r="M2" s="9"/>
      <c r="N2" s="10"/>
      <c r="Q2" s="88"/>
      <c r="R2" s="57"/>
      <c r="S2" s="107"/>
    </row>
    <row r="3" spans="1:20" s="12" customFormat="1" ht="31.5" x14ac:dyDescent="0.25">
      <c r="A3" s="25"/>
      <c r="B3" s="26"/>
      <c r="C3" s="27" t="s">
        <v>55</v>
      </c>
      <c r="D3" s="28"/>
      <c r="E3" s="28"/>
      <c r="F3" s="28"/>
      <c r="G3" s="28" t="s">
        <v>56</v>
      </c>
      <c r="H3" s="28"/>
      <c r="I3" s="29"/>
      <c r="J3" s="28"/>
      <c r="K3" s="28"/>
      <c r="L3" s="28"/>
      <c r="M3" s="28"/>
      <c r="N3" s="28"/>
      <c r="O3" s="30"/>
      <c r="P3" s="29"/>
      <c r="Q3" s="79"/>
      <c r="R3" s="89"/>
      <c r="S3" s="97"/>
      <c r="T3" s="110"/>
    </row>
    <row r="4" spans="1:20" s="4" customFormat="1" ht="27.6" customHeight="1" x14ac:dyDescent="0.2">
      <c r="A4" s="31" t="s">
        <v>19</v>
      </c>
      <c r="B4" s="32"/>
      <c r="C4" s="6" t="s">
        <v>59</v>
      </c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5</v>
      </c>
      <c r="J4" s="13" t="s">
        <v>10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52" t="s">
        <v>17</v>
      </c>
      <c r="Q4" s="80"/>
      <c r="R4" s="52" t="s">
        <v>58</v>
      </c>
      <c r="S4" s="98" t="s">
        <v>19</v>
      </c>
      <c r="T4" s="111"/>
    </row>
    <row r="5" spans="1:20" s="5" customFormat="1" ht="13.5" thickBot="1" x14ac:dyDescent="0.25">
      <c r="A5" s="33" t="s">
        <v>11</v>
      </c>
      <c r="B5" s="24"/>
      <c r="C5" s="59">
        <v>2092161</v>
      </c>
      <c r="D5" s="60">
        <v>221330</v>
      </c>
      <c r="E5" s="60">
        <v>157008</v>
      </c>
      <c r="F5" s="60">
        <v>136775</v>
      </c>
      <c r="G5" s="60">
        <v>113502</v>
      </c>
      <c r="H5" s="60">
        <v>141525</v>
      </c>
      <c r="I5" s="60"/>
      <c r="J5" s="60"/>
      <c r="K5" s="60"/>
      <c r="L5" s="60"/>
      <c r="M5" s="60"/>
      <c r="N5" s="60"/>
      <c r="O5" s="60"/>
      <c r="P5" s="53">
        <f>SUM(D5:O5)</f>
        <v>770140</v>
      </c>
      <c r="Q5" s="81">
        <f>P5-C5</f>
        <v>-1322021</v>
      </c>
      <c r="R5" s="90" t="str">
        <f>IF(O5&gt;0,(Q5/C5),"")</f>
        <v/>
      </c>
      <c r="S5" s="99" t="s">
        <v>11</v>
      </c>
      <c r="T5" s="112"/>
    </row>
    <row r="6" spans="1:20" s="5" customFormat="1" ht="14.25" thickTop="1" thickBot="1" x14ac:dyDescent="0.25">
      <c r="A6" s="34"/>
      <c r="B6" s="22" t="s">
        <v>8</v>
      </c>
      <c r="C6" s="61">
        <v>286521</v>
      </c>
      <c r="D6" s="62">
        <v>28749</v>
      </c>
      <c r="E6" s="62">
        <v>20494.36</v>
      </c>
      <c r="F6" s="62">
        <v>18142.099999999999</v>
      </c>
      <c r="G6" s="62">
        <v>15354.12</v>
      </c>
      <c r="H6" s="62">
        <v>18360.72</v>
      </c>
      <c r="I6" s="62"/>
      <c r="J6" s="62"/>
      <c r="K6" s="62"/>
      <c r="L6" s="62"/>
      <c r="M6" s="62"/>
      <c r="N6" s="62"/>
      <c r="O6" s="62"/>
      <c r="P6" s="54">
        <f>SUM(D6:O6)</f>
        <v>101100.29999999999</v>
      </c>
      <c r="Q6" s="81">
        <f>P6-C6</f>
        <v>-185420.7</v>
      </c>
      <c r="R6" s="90" t="str">
        <f>IF(O6&gt;0,(Q6/C6),"")</f>
        <v/>
      </c>
      <c r="S6" s="100" t="s">
        <v>6</v>
      </c>
      <c r="T6" s="112"/>
    </row>
    <row r="7" spans="1:20" ht="13.5" thickTop="1" x14ac:dyDescent="0.2">
      <c r="A7" s="35" t="s">
        <v>18</v>
      </c>
      <c r="B7" s="24" t="s">
        <v>8</v>
      </c>
      <c r="C7" s="130">
        <v>0.13672000000000001</v>
      </c>
      <c r="D7" s="130"/>
      <c r="E7" s="130">
        <f t="shared" ref="E7:O7" si="0">IF(E5&gt;0,E6/E5,"")</f>
        <v>0.13053067359624987</v>
      </c>
      <c r="F7" s="130">
        <f t="shared" si="0"/>
        <v>0.13264193017729847</v>
      </c>
      <c r="G7" s="130">
        <f t="shared" si="0"/>
        <v>0.13527620658666809</v>
      </c>
      <c r="H7" s="130">
        <f t="shared" si="0"/>
        <v>0.12973481717011129</v>
      </c>
      <c r="I7" s="130" t="str">
        <f t="shared" si="0"/>
        <v/>
      </c>
      <c r="J7" s="130" t="str">
        <f t="shared" si="0"/>
        <v/>
      </c>
      <c r="K7" s="130" t="str">
        <f t="shared" si="0"/>
        <v/>
      </c>
      <c r="L7" s="130" t="str">
        <f t="shared" si="0"/>
        <v/>
      </c>
      <c r="M7" s="130" t="str">
        <f t="shared" si="0"/>
        <v/>
      </c>
      <c r="N7" s="130" t="str">
        <f t="shared" si="0"/>
        <v/>
      </c>
      <c r="O7" s="130" t="str">
        <f t="shared" si="0"/>
        <v/>
      </c>
      <c r="P7" s="131">
        <f>AVERAGE(D7:O7)</f>
        <v>0.13204590688258191</v>
      </c>
      <c r="Q7" s="82"/>
      <c r="R7" s="91"/>
      <c r="S7" s="101" t="s">
        <v>18</v>
      </c>
      <c r="T7" s="113"/>
    </row>
    <row r="8" spans="1:20" x14ac:dyDescent="0.2">
      <c r="A8" s="43"/>
      <c r="B8" s="44"/>
      <c r="C8" s="45"/>
      <c r="D8" s="45"/>
      <c r="E8" s="45"/>
      <c r="F8" s="45"/>
      <c r="G8" s="45"/>
      <c r="H8" s="45"/>
      <c r="I8" s="45"/>
      <c r="J8" s="45"/>
      <c r="K8" s="46"/>
      <c r="L8" s="45"/>
      <c r="M8" s="46"/>
      <c r="N8" s="46"/>
      <c r="O8" s="46"/>
      <c r="P8" s="55"/>
      <c r="Q8" s="83"/>
      <c r="R8" s="92"/>
      <c r="S8" s="102"/>
      <c r="T8" s="113"/>
    </row>
    <row r="9" spans="1:20" x14ac:dyDescent="0.2">
      <c r="A9" s="37" t="s">
        <v>20</v>
      </c>
      <c r="B9" s="36"/>
      <c r="C9" s="76"/>
      <c r="D9" s="14"/>
      <c r="E9" s="14"/>
      <c r="F9" s="14"/>
      <c r="G9" s="14"/>
      <c r="H9" s="14"/>
      <c r="I9" s="14"/>
      <c r="J9" s="14"/>
      <c r="K9" s="15"/>
      <c r="L9" s="14"/>
      <c r="M9" s="15"/>
      <c r="N9" s="15"/>
      <c r="O9" s="15"/>
      <c r="P9" s="53"/>
      <c r="Q9" s="84"/>
      <c r="R9" s="93"/>
      <c r="S9" s="103" t="s">
        <v>20</v>
      </c>
      <c r="T9" s="113"/>
    </row>
    <row r="10" spans="1:20" ht="13.5" thickBot="1" x14ac:dyDescent="0.25">
      <c r="A10" s="35" t="s">
        <v>7</v>
      </c>
      <c r="B10" s="36"/>
      <c r="C10" s="59">
        <v>2946407</v>
      </c>
      <c r="D10" s="60">
        <v>30600</v>
      </c>
      <c r="E10" s="60">
        <v>143700</v>
      </c>
      <c r="F10" s="60">
        <v>505700</v>
      </c>
      <c r="G10" s="60">
        <v>668200</v>
      </c>
      <c r="H10" s="60">
        <v>764800</v>
      </c>
      <c r="I10" s="60"/>
      <c r="J10" s="60"/>
      <c r="K10" s="60"/>
      <c r="L10" s="60"/>
      <c r="M10" s="60"/>
      <c r="N10" s="60"/>
      <c r="O10" s="60"/>
      <c r="P10" s="53">
        <f>SUM(D10:O10)</f>
        <v>2113000</v>
      </c>
      <c r="Q10" s="81">
        <f>P10-C10</f>
        <v>-833407</v>
      </c>
      <c r="R10" s="90" t="str">
        <f>IF(O10&gt;0,(Q10/C10),"")</f>
        <v/>
      </c>
      <c r="S10" s="101" t="s">
        <v>7</v>
      </c>
      <c r="T10" s="113"/>
    </row>
    <row r="11" spans="1:20" ht="14.25" thickTop="1" thickBot="1" x14ac:dyDescent="0.25">
      <c r="A11" s="38" t="s">
        <v>6</v>
      </c>
      <c r="B11" s="23" t="s">
        <v>8</v>
      </c>
      <c r="C11" s="61">
        <v>31961</v>
      </c>
      <c r="D11" s="62">
        <v>449</v>
      </c>
      <c r="E11" s="62">
        <v>1523.05</v>
      </c>
      <c r="F11" s="62">
        <v>6048.41</v>
      </c>
      <c r="G11" s="62">
        <v>6823.28</v>
      </c>
      <c r="H11" s="62">
        <v>7251.81</v>
      </c>
      <c r="I11" s="62"/>
      <c r="J11" s="62"/>
      <c r="K11" s="62"/>
      <c r="L11" s="62"/>
      <c r="M11" s="62"/>
      <c r="N11" s="62"/>
      <c r="O11" s="62"/>
      <c r="P11" s="54">
        <f>SUM(D11:O11)</f>
        <v>22095.55</v>
      </c>
      <c r="Q11" s="81">
        <f>P11-C11</f>
        <v>-9865.4500000000007</v>
      </c>
      <c r="R11" s="90" t="str">
        <f>IF(O11&gt;0,(Q11/C11),"")</f>
        <v/>
      </c>
      <c r="S11" s="104" t="s">
        <v>6</v>
      </c>
      <c r="T11" s="113"/>
    </row>
    <row r="12" spans="1:20" ht="13.5" thickTop="1" x14ac:dyDescent="0.2">
      <c r="A12" s="35" t="s">
        <v>18</v>
      </c>
      <c r="B12" s="24" t="s">
        <v>8</v>
      </c>
      <c r="C12" s="130">
        <v>0.10140100000000001</v>
      </c>
      <c r="D12" s="130">
        <f t="shared" ref="D12:O12" si="1">IF(D10&gt;0,D11/D10,"")</f>
        <v>1.4673202614379086E-2</v>
      </c>
      <c r="E12" s="130">
        <f t="shared" si="1"/>
        <v>1.0598816979819067E-2</v>
      </c>
      <c r="F12" s="130">
        <f t="shared" si="1"/>
        <v>1.1960470634763694E-2</v>
      </c>
      <c r="G12" s="130">
        <f t="shared" si="1"/>
        <v>1.0211433702484285E-2</v>
      </c>
      <c r="H12" s="130">
        <f t="shared" si="1"/>
        <v>9.4819691422594141E-3</v>
      </c>
      <c r="I12" s="130" t="str">
        <f t="shared" si="1"/>
        <v/>
      </c>
      <c r="J12" s="130"/>
      <c r="K12" s="130" t="str">
        <f t="shared" si="1"/>
        <v/>
      </c>
      <c r="L12" s="130" t="str">
        <f t="shared" si="1"/>
        <v/>
      </c>
      <c r="M12" s="130" t="str">
        <f t="shared" si="1"/>
        <v/>
      </c>
      <c r="N12" s="130" t="str">
        <f t="shared" si="1"/>
        <v/>
      </c>
      <c r="O12" s="130" t="str">
        <f t="shared" si="1"/>
        <v/>
      </c>
      <c r="P12" s="131">
        <f>AVERAGE(D12:O12)</f>
        <v>1.1385178614741108E-2</v>
      </c>
      <c r="Q12" s="82"/>
      <c r="R12" s="91"/>
      <c r="S12" s="101" t="s">
        <v>18</v>
      </c>
      <c r="T12" s="113"/>
    </row>
    <row r="13" spans="1:20" x14ac:dyDescent="0.2">
      <c r="A13" s="47"/>
      <c r="B13" s="44"/>
      <c r="C13" s="48"/>
      <c r="D13" s="48"/>
      <c r="E13" s="48"/>
      <c r="F13" s="48"/>
      <c r="G13" s="48"/>
      <c r="H13" s="48"/>
      <c r="I13" s="48"/>
      <c r="J13" s="48"/>
      <c r="K13" s="49"/>
      <c r="L13" s="48"/>
      <c r="M13" s="49"/>
      <c r="N13" s="49"/>
      <c r="O13" s="49"/>
      <c r="P13" s="55"/>
      <c r="Q13" s="83"/>
      <c r="R13" s="92"/>
      <c r="S13" s="105"/>
      <c r="T13" s="113"/>
    </row>
    <row r="14" spans="1:20" x14ac:dyDescent="0.2">
      <c r="A14" s="37" t="s">
        <v>21</v>
      </c>
      <c r="B14" s="36"/>
      <c r="C14" s="76"/>
      <c r="D14" s="14"/>
      <c r="E14" s="14"/>
      <c r="F14" s="14"/>
      <c r="G14" s="14"/>
      <c r="H14" s="14"/>
      <c r="I14" s="14"/>
      <c r="J14" s="14"/>
      <c r="K14" s="15"/>
      <c r="L14" s="14"/>
      <c r="M14" s="15"/>
      <c r="N14" s="15"/>
      <c r="O14" s="15"/>
      <c r="P14" s="53"/>
      <c r="Q14" s="84"/>
      <c r="R14" s="93"/>
      <c r="S14" s="103" t="s">
        <v>21</v>
      </c>
      <c r="T14" s="113"/>
    </row>
    <row r="15" spans="1:20" ht="13.5" thickBot="1" x14ac:dyDescent="0.25">
      <c r="A15" s="35" t="s">
        <v>9</v>
      </c>
      <c r="B15" s="36"/>
      <c r="C15" s="59">
        <v>5104000</v>
      </c>
      <c r="D15" s="60">
        <v>303000</v>
      </c>
      <c r="E15" s="60">
        <v>196000</v>
      </c>
      <c r="F15" s="60">
        <v>179000</v>
      </c>
      <c r="G15" s="60">
        <v>103000</v>
      </c>
      <c r="H15" s="60">
        <v>160000</v>
      </c>
      <c r="I15" s="60"/>
      <c r="J15" s="60"/>
      <c r="K15" s="60"/>
      <c r="L15" s="60"/>
      <c r="M15" s="60"/>
      <c r="N15" s="60"/>
      <c r="O15" s="60"/>
      <c r="P15" s="53">
        <f>SUM(D15:O15)</f>
        <v>941000</v>
      </c>
      <c r="Q15" s="81">
        <f>P15-C15</f>
        <v>-4163000</v>
      </c>
      <c r="R15" s="90" t="str">
        <f>IF(O15&gt;0,(Q15/C15),"")</f>
        <v/>
      </c>
      <c r="S15" s="101" t="s">
        <v>9</v>
      </c>
      <c r="T15" s="113"/>
    </row>
    <row r="16" spans="1:20" ht="14.25" thickTop="1" thickBot="1" x14ac:dyDescent="0.25">
      <c r="A16" s="38" t="s">
        <v>6</v>
      </c>
      <c r="B16" s="23" t="s">
        <v>8</v>
      </c>
      <c r="C16" s="61">
        <v>19176</v>
      </c>
      <c r="D16" s="62">
        <v>1171</v>
      </c>
      <c r="E16" s="62">
        <v>847.85</v>
      </c>
      <c r="F16" s="62">
        <v>792.95</v>
      </c>
      <c r="G16" s="62">
        <v>564.20000000000005</v>
      </c>
      <c r="H16" s="62">
        <v>719.2</v>
      </c>
      <c r="I16" s="62"/>
      <c r="J16" s="62"/>
      <c r="K16" s="62"/>
      <c r="L16" s="62"/>
      <c r="M16" s="62"/>
      <c r="N16" s="62"/>
      <c r="O16" s="62"/>
      <c r="P16" s="54">
        <f>SUM(D16:O16)</f>
        <v>4095.2</v>
      </c>
      <c r="Q16" s="81">
        <f>P16-C16</f>
        <v>-15080.8</v>
      </c>
      <c r="R16" s="90" t="str">
        <f>IF(O16&gt;0,(Q16/C16),"")</f>
        <v/>
      </c>
      <c r="S16" s="104" t="s">
        <v>6</v>
      </c>
      <c r="T16" s="113"/>
    </row>
    <row r="17" spans="1:20" ht="14.25" thickTop="1" thickBot="1" x14ac:dyDescent="0.25">
      <c r="A17" s="35" t="s">
        <v>18</v>
      </c>
      <c r="B17" s="122" t="s">
        <v>8</v>
      </c>
      <c r="C17" s="130">
        <v>3.7569999999999999E-3</v>
      </c>
      <c r="D17" s="130">
        <f t="shared" ref="D17:P17" si="2">IF(D15&gt;0,D16/D15,"")</f>
        <v>3.8646864686468648E-3</v>
      </c>
      <c r="E17" s="130">
        <f t="shared" si="2"/>
        <v>4.3257653061224491E-3</v>
      </c>
      <c r="F17" s="130">
        <f t="shared" si="2"/>
        <v>4.4298882681564249E-3</v>
      </c>
      <c r="G17" s="130">
        <f t="shared" si="2"/>
        <v>5.4776699029126215E-3</v>
      </c>
      <c r="H17" s="130">
        <f t="shared" si="2"/>
        <v>4.4949999999999999E-3</v>
      </c>
      <c r="I17" s="130" t="str">
        <f t="shared" si="2"/>
        <v/>
      </c>
      <c r="J17" s="130"/>
      <c r="K17" s="130" t="str">
        <f t="shared" si="2"/>
        <v/>
      </c>
      <c r="L17" s="130" t="str">
        <f t="shared" si="2"/>
        <v/>
      </c>
      <c r="M17" s="130" t="str">
        <f t="shared" si="2"/>
        <v/>
      </c>
      <c r="N17" s="130" t="str">
        <f t="shared" si="2"/>
        <v/>
      </c>
      <c r="O17" s="130" t="str">
        <f t="shared" si="2"/>
        <v/>
      </c>
      <c r="P17" s="130">
        <f t="shared" si="2"/>
        <v>4.3519659936238041E-3</v>
      </c>
      <c r="Q17" s="82"/>
      <c r="R17" s="94"/>
      <c r="S17" s="109" t="s">
        <v>18</v>
      </c>
      <c r="T17" s="113"/>
    </row>
    <row r="18" spans="1:20" x14ac:dyDescent="0.2">
      <c r="A18" s="116"/>
      <c r="B18" s="135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5"/>
      <c r="Q18" s="83"/>
      <c r="R18" s="95"/>
      <c r="S18" s="108"/>
      <c r="T18" s="113"/>
    </row>
    <row r="19" spans="1:20" s="39" customFormat="1" ht="26.25" thickBot="1" x14ac:dyDescent="0.25">
      <c r="A19" s="96" t="s">
        <v>22</v>
      </c>
      <c r="B19" s="118" t="s">
        <v>8</v>
      </c>
      <c r="C19" s="50">
        <v>337658</v>
      </c>
      <c r="D19" s="51">
        <v>30369</v>
      </c>
      <c r="E19" s="51">
        <v>22865</v>
      </c>
      <c r="F19" s="51">
        <v>24983</v>
      </c>
      <c r="G19" s="51">
        <f t="shared" ref="G19:O19" si="3">G6+G11+G16</f>
        <v>22741.600000000002</v>
      </c>
      <c r="H19" s="51">
        <f t="shared" si="3"/>
        <v>26331.730000000003</v>
      </c>
      <c r="I19" s="51">
        <f t="shared" si="3"/>
        <v>0</v>
      </c>
      <c r="J19" s="51">
        <f t="shared" si="3"/>
        <v>0</v>
      </c>
      <c r="K19" s="51">
        <f t="shared" si="3"/>
        <v>0</v>
      </c>
      <c r="L19" s="51">
        <f t="shared" si="3"/>
        <v>0</v>
      </c>
      <c r="M19" s="51">
        <f t="shared" si="3"/>
        <v>0</v>
      </c>
      <c r="N19" s="51">
        <f t="shared" si="3"/>
        <v>0</v>
      </c>
      <c r="O19" s="51">
        <f t="shared" si="3"/>
        <v>0</v>
      </c>
      <c r="P19" s="56">
        <f>SUM(D19:O19)</f>
        <v>127290.33000000002</v>
      </c>
      <c r="Q19" s="87"/>
      <c r="R19" s="96"/>
      <c r="S19" s="106" t="s">
        <v>22</v>
      </c>
      <c r="T19" s="114"/>
    </row>
    <row r="20" spans="1:20" s="42" customFormat="1" x14ac:dyDescent="0.2">
      <c r="A20" s="40"/>
      <c r="B20" s="41"/>
      <c r="Q20" s="85"/>
      <c r="R20" s="58"/>
      <c r="S20" s="40"/>
    </row>
    <row r="22" spans="1:20" x14ac:dyDescent="0.2">
      <c r="R22" s="75"/>
    </row>
  </sheetData>
  <phoneticPr fontId="2" type="noConversion"/>
  <conditionalFormatting sqref="R18:R19">
    <cfRule type="cellIs" dxfId="9" priority="1" stopIfTrue="1" operator="lessThan">
      <formula>100</formula>
    </cfRule>
  </conditionalFormatting>
  <conditionalFormatting sqref="R17">
    <cfRule type="cellIs" dxfId="8" priority="2" stopIfTrue="1" operator="greaterThan">
      <formula>1</formula>
    </cfRule>
  </conditionalFormatting>
  <conditionalFormatting sqref="R7:R9 R12:R14">
    <cfRule type="cellIs" dxfId="7" priority="3" stopIfTrue="1" operator="greaterThanOrEqual">
      <formula>0</formula>
    </cfRule>
  </conditionalFormatting>
  <conditionalFormatting sqref="R5:R6 R10:R11 R15">
    <cfRule type="cellIs" dxfId="6" priority="4" stopIfTrue="1" operator="lessThan">
      <formula>0</formula>
    </cfRule>
  </conditionalFormatting>
  <conditionalFormatting sqref="R16">
    <cfRule type="cellIs" dxfId="5" priority="5" stopIfTrue="1" operator="lessThan">
      <formula>0</formula>
    </cfRule>
  </conditionalFormatting>
  <pageMargins left="0.75" right="0.75" top="1" bottom="1" header="0.5" footer="0.5"/>
  <pageSetup scale="6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B1" workbookViewId="0">
      <selection activeCell="G3" sqref="G3"/>
    </sheetView>
  </sheetViews>
  <sheetFormatPr defaultRowHeight="12.75" x14ac:dyDescent="0.2"/>
  <cols>
    <col min="1" max="1" width="11.140625" style="1" customWidth="1"/>
    <col min="2" max="2" width="1.85546875" style="2" customWidth="1"/>
    <col min="3" max="3" width="13.28515625" customWidth="1"/>
    <col min="4" max="5" width="10.7109375" customWidth="1"/>
    <col min="6" max="6" width="12.5703125" customWidth="1"/>
    <col min="7" max="7" width="9.85546875" customWidth="1"/>
    <col min="8" max="8" width="12" customWidth="1"/>
    <col min="9" max="9" width="11.5703125" customWidth="1"/>
    <col min="10" max="10" width="10" customWidth="1"/>
    <col min="11" max="11" width="10.5703125" customWidth="1"/>
    <col min="12" max="12" width="11.42578125" customWidth="1"/>
    <col min="16" max="16" width="12.42578125" customWidth="1"/>
    <col min="17" max="17" width="13.7109375" style="86" hidden="1" customWidth="1"/>
    <col min="18" max="18" width="14.85546875" style="3" customWidth="1"/>
    <col min="19" max="19" width="13" style="1" customWidth="1"/>
  </cols>
  <sheetData>
    <row r="1" spans="1:20" s="7" customFormat="1" ht="18" x14ac:dyDescent="0.25">
      <c r="A1" s="11"/>
      <c r="B1" s="8"/>
      <c r="E1" s="16"/>
      <c r="F1" s="16"/>
      <c r="G1" s="17"/>
      <c r="H1" s="77" t="s">
        <v>51</v>
      </c>
      <c r="I1" s="18"/>
      <c r="J1" s="18"/>
      <c r="K1" s="18"/>
      <c r="L1" s="9"/>
      <c r="M1" s="9"/>
      <c r="N1" s="9"/>
      <c r="Q1" s="78"/>
      <c r="R1" s="57"/>
      <c r="S1" s="11"/>
    </row>
    <row r="2" spans="1:20" s="7" customFormat="1" ht="18.75" thickBot="1" x14ac:dyDescent="0.3">
      <c r="A2" s="11"/>
      <c r="B2" s="8"/>
      <c r="E2" s="19" t="s">
        <v>53</v>
      </c>
      <c r="F2" s="19"/>
      <c r="G2" s="19"/>
      <c r="H2" s="20"/>
      <c r="I2" s="21"/>
      <c r="J2" s="18"/>
      <c r="K2" s="18"/>
      <c r="L2" s="9"/>
      <c r="M2" s="9"/>
      <c r="N2" s="10"/>
      <c r="Q2" s="88"/>
      <c r="R2" s="57"/>
      <c r="S2" s="107"/>
    </row>
    <row r="3" spans="1:20" s="12" customFormat="1" ht="31.5" x14ac:dyDescent="0.25">
      <c r="A3" s="25"/>
      <c r="B3" s="26"/>
      <c r="C3" s="27" t="s">
        <v>52</v>
      </c>
      <c r="D3" s="28"/>
      <c r="E3" s="28"/>
      <c r="F3" s="28"/>
      <c r="G3" s="28" t="s">
        <v>54</v>
      </c>
      <c r="H3" s="28"/>
      <c r="I3" s="29"/>
      <c r="J3" s="28"/>
      <c r="K3" s="28"/>
      <c r="L3" s="28"/>
      <c r="M3" s="28"/>
      <c r="N3" s="28"/>
      <c r="O3" s="30"/>
      <c r="P3" s="29"/>
      <c r="Q3" s="79"/>
      <c r="R3" s="89"/>
      <c r="S3" s="97"/>
      <c r="T3" s="110"/>
    </row>
    <row r="4" spans="1:20" s="4" customFormat="1" ht="27.6" customHeight="1" x14ac:dyDescent="0.2">
      <c r="A4" s="31" t="s">
        <v>19</v>
      </c>
      <c r="B4" s="32"/>
      <c r="C4" s="6"/>
      <c r="D4" s="13" t="s">
        <v>15</v>
      </c>
      <c r="E4" s="13" t="s">
        <v>16</v>
      </c>
      <c r="F4" s="13" t="s">
        <v>0</v>
      </c>
      <c r="G4" s="13" t="s">
        <v>1</v>
      </c>
      <c r="H4" s="13" t="s">
        <v>2</v>
      </c>
      <c r="I4" s="13" t="s">
        <v>3</v>
      </c>
      <c r="J4" s="13" t="s">
        <v>4</v>
      </c>
      <c r="K4" s="13" t="s">
        <v>5</v>
      </c>
      <c r="L4" s="13" t="s">
        <v>10</v>
      </c>
      <c r="M4" s="13" t="s">
        <v>12</v>
      </c>
      <c r="N4" s="13" t="s">
        <v>13</v>
      </c>
      <c r="O4" s="13" t="s">
        <v>14</v>
      </c>
      <c r="P4" s="52" t="s">
        <v>17</v>
      </c>
      <c r="Q4" s="80"/>
      <c r="R4" s="52" t="s">
        <v>29</v>
      </c>
      <c r="S4" s="98" t="s">
        <v>19</v>
      </c>
      <c r="T4" s="111"/>
    </row>
    <row r="5" spans="1:20" s="5" customFormat="1" ht="13.5" thickBot="1" x14ac:dyDescent="0.25">
      <c r="A5" s="33" t="s">
        <v>11</v>
      </c>
      <c r="B5" s="24"/>
      <c r="C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53">
        <f>SUM(D5:O5)</f>
        <v>0</v>
      </c>
      <c r="Q5" s="81">
        <f>P5-C5</f>
        <v>0</v>
      </c>
      <c r="R5" s="90" t="str">
        <f>IF(O5&gt;0,(Q5/C5),"")</f>
        <v/>
      </c>
      <c r="S5" s="99" t="s">
        <v>11</v>
      </c>
      <c r="T5" s="112"/>
    </row>
    <row r="6" spans="1:20" s="5" customFormat="1" ht="14.25" thickTop="1" thickBot="1" x14ac:dyDescent="0.25">
      <c r="A6" s="34" t="s">
        <v>6</v>
      </c>
      <c r="B6" s="22" t="s">
        <v>8</v>
      </c>
      <c r="C6" s="6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54">
        <f>SUM(D6:O6)</f>
        <v>0</v>
      </c>
      <c r="Q6" s="81">
        <f>P6-C6</f>
        <v>0</v>
      </c>
      <c r="R6" s="90" t="str">
        <f>IF(O6&gt;0,(Q6/C6),"")</f>
        <v/>
      </c>
      <c r="S6" s="100" t="s">
        <v>6</v>
      </c>
      <c r="T6" s="112"/>
    </row>
    <row r="7" spans="1:20" ht="13.5" thickTop="1" x14ac:dyDescent="0.2">
      <c r="A7" s="35" t="s">
        <v>18</v>
      </c>
      <c r="B7" s="24" t="s">
        <v>8</v>
      </c>
      <c r="C7" s="129" t="str">
        <f>IF(C5&gt;0,(C6/C5),"")</f>
        <v/>
      </c>
      <c r="D7" s="130" t="str">
        <f>IF(D5&gt;0,D6/D5,"")</f>
        <v/>
      </c>
      <c r="E7" s="130" t="str">
        <f t="shared" ref="E7:O7" si="0">IF(E5&gt;0,E6/E5,"")</f>
        <v/>
      </c>
      <c r="F7" s="130" t="str">
        <f t="shared" si="0"/>
        <v/>
      </c>
      <c r="G7" s="130" t="str">
        <f t="shared" si="0"/>
        <v/>
      </c>
      <c r="H7" s="130" t="str">
        <f t="shared" si="0"/>
        <v/>
      </c>
      <c r="I7" s="130" t="str">
        <f t="shared" si="0"/>
        <v/>
      </c>
      <c r="J7" s="130" t="str">
        <f t="shared" si="0"/>
        <v/>
      </c>
      <c r="K7" s="130" t="str">
        <f t="shared" si="0"/>
        <v/>
      </c>
      <c r="L7" s="130" t="str">
        <f t="shared" si="0"/>
        <v/>
      </c>
      <c r="M7" s="130" t="str">
        <f t="shared" si="0"/>
        <v/>
      </c>
      <c r="N7" s="130" t="str">
        <f t="shared" si="0"/>
        <v/>
      </c>
      <c r="O7" s="130" t="str">
        <f t="shared" si="0"/>
        <v/>
      </c>
      <c r="P7" s="131" t="e">
        <f>AVERAGE(D7:O7)</f>
        <v>#DIV/0!</v>
      </c>
      <c r="Q7" s="82"/>
      <c r="R7" s="91"/>
      <c r="S7" s="101" t="s">
        <v>18</v>
      </c>
      <c r="T7" s="113"/>
    </row>
    <row r="8" spans="1:20" x14ac:dyDescent="0.2">
      <c r="A8" s="43"/>
      <c r="B8" s="44"/>
      <c r="C8" s="45"/>
      <c r="D8" s="45"/>
      <c r="E8" s="45"/>
      <c r="F8" s="45"/>
      <c r="G8" s="45"/>
      <c r="H8" s="45"/>
      <c r="I8" s="45"/>
      <c r="J8" s="45"/>
      <c r="K8" s="46"/>
      <c r="L8" s="45"/>
      <c r="M8" s="46"/>
      <c r="N8" s="46"/>
      <c r="O8" s="46"/>
      <c r="P8" s="55"/>
      <c r="Q8" s="83"/>
      <c r="R8" s="92"/>
      <c r="S8" s="102"/>
      <c r="T8" s="113"/>
    </row>
    <row r="9" spans="1:20" x14ac:dyDescent="0.2">
      <c r="A9" s="37" t="s">
        <v>20</v>
      </c>
      <c r="B9" s="36"/>
      <c r="C9" s="76"/>
      <c r="D9" s="14"/>
      <c r="E9" s="14"/>
      <c r="F9" s="14"/>
      <c r="G9" s="14"/>
      <c r="H9" s="14"/>
      <c r="I9" s="14"/>
      <c r="J9" s="14"/>
      <c r="K9" s="15"/>
      <c r="L9" s="14"/>
      <c r="M9" s="15"/>
      <c r="N9" s="15"/>
      <c r="O9" s="15"/>
      <c r="P9" s="53"/>
      <c r="Q9" s="84"/>
      <c r="R9" s="93"/>
      <c r="S9" s="103" t="s">
        <v>20</v>
      </c>
      <c r="T9" s="113"/>
    </row>
    <row r="10" spans="1:20" ht="13.5" thickBot="1" x14ac:dyDescent="0.25">
      <c r="A10" s="35" t="s">
        <v>7</v>
      </c>
      <c r="B10" s="36"/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53">
        <f>SUM(D10:O10)</f>
        <v>0</v>
      </c>
      <c r="Q10" s="81">
        <f>P10-C10</f>
        <v>0</v>
      </c>
      <c r="R10" s="90" t="str">
        <f>IF(O10&gt;0,(Q10/C10),"")</f>
        <v/>
      </c>
      <c r="S10" s="101" t="s">
        <v>7</v>
      </c>
      <c r="T10" s="113"/>
    </row>
    <row r="11" spans="1:20" ht="14.25" thickTop="1" thickBot="1" x14ac:dyDescent="0.25">
      <c r="A11" s="38" t="s">
        <v>6</v>
      </c>
      <c r="B11" s="23" t="s">
        <v>8</v>
      </c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54">
        <f>SUM(D11:O11)</f>
        <v>0</v>
      </c>
      <c r="Q11" s="81">
        <f>P11-C11</f>
        <v>0</v>
      </c>
      <c r="R11" s="90" t="str">
        <f>IF(O11&gt;0,(Q11/C11),"")</f>
        <v/>
      </c>
      <c r="S11" s="104" t="s">
        <v>6</v>
      </c>
      <c r="T11" s="113"/>
    </row>
    <row r="12" spans="1:20" ht="13.5" thickTop="1" x14ac:dyDescent="0.2">
      <c r="A12" s="35" t="s">
        <v>18</v>
      </c>
      <c r="B12" s="24" t="s">
        <v>8</v>
      </c>
      <c r="C12" s="129" t="str">
        <f>IF(C10&gt;0,(C11/C10),"")</f>
        <v/>
      </c>
      <c r="D12" s="130" t="str">
        <f>IF(D10&gt;0,D11/D10,"")</f>
        <v/>
      </c>
      <c r="E12" s="130" t="str">
        <f t="shared" ref="E12:O12" si="1">IF(E10&gt;0,E11/E10,"")</f>
        <v/>
      </c>
      <c r="F12" s="130" t="str">
        <f t="shared" si="1"/>
        <v/>
      </c>
      <c r="G12" s="130" t="str">
        <f t="shared" si="1"/>
        <v/>
      </c>
      <c r="H12" s="130" t="str">
        <f t="shared" si="1"/>
        <v/>
      </c>
      <c r="I12" s="130" t="str">
        <f t="shared" si="1"/>
        <v/>
      </c>
      <c r="J12" s="130" t="str">
        <f t="shared" si="1"/>
        <v/>
      </c>
      <c r="K12" s="130" t="str">
        <f t="shared" si="1"/>
        <v/>
      </c>
      <c r="L12" s="130" t="str">
        <f t="shared" si="1"/>
        <v/>
      </c>
      <c r="M12" s="130" t="str">
        <f t="shared" si="1"/>
        <v/>
      </c>
      <c r="N12" s="130" t="str">
        <f t="shared" si="1"/>
        <v/>
      </c>
      <c r="O12" s="130" t="str">
        <f t="shared" si="1"/>
        <v/>
      </c>
      <c r="P12" s="131" t="e">
        <f>AVERAGE(D12:O12)</f>
        <v>#DIV/0!</v>
      </c>
      <c r="Q12" s="82"/>
      <c r="R12" s="91"/>
      <c r="S12" s="101" t="s">
        <v>18</v>
      </c>
      <c r="T12" s="113"/>
    </row>
    <row r="13" spans="1:20" x14ac:dyDescent="0.2">
      <c r="A13" s="47"/>
      <c r="B13" s="44"/>
      <c r="C13" s="48"/>
      <c r="D13" s="48"/>
      <c r="E13" s="48"/>
      <c r="F13" s="48"/>
      <c r="G13" s="48"/>
      <c r="H13" s="48"/>
      <c r="I13" s="48"/>
      <c r="J13" s="48"/>
      <c r="K13" s="49"/>
      <c r="L13" s="48"/>
      <c r="M13" s="49"/>
      <c r="N13" s="49"/>
      <c r="O13" s="49"/>
      <c r="P13" s="55"/>
      <c r="Q13" s="83"/>
      <c r="R13" s="92"/>
      <c r="S13" s="105"/>
      <c r="T13" s="113"/>
    </row>
    <row r="14" spans="1:20" x14ac:dyDescent="0.2">
      <c r="A14" s="37" t="s">
        <v>21</v>
      </c>
      <c r="B14" s="36"/>
      <c r="C14" s="76"/>
      <c r="D14" s="14"/>
      <c r="E14" s="14"/>
      <c r="F14" s="14"/>
      <c r="G14" s="14"/>
      <c r="H14" s="14"/>
      <c r="I14" s="14"/>
      <c r="J14" s="14"/>
      <c r="K14" s="15"/>
      <c r="L14" s="14"/>
      <c r="M14" s="15"/>
      <c r="N14" s="15"/>
      <c r="O14" s="15"/>
      <c r="P14" s="53"/>
      <c r="Q14" s="84"/>
      <c r="R14" s="93"/>
      <c r="S14" s="103" t="s">
        <v>21</v>
      </c>
      <c r="T14" s="113"/>
    </row>
    <row r="15" spans="1:20" ht="13.5" thickBot="1" x14ac:dyDescent="0.25">
      <c r="A15" s="35" t="s">
        <v>9</v>
      </c>
      <c r="B15" s="36"/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53">
        <f>SUM(D15:O15)</f>
        <v>0</v>
      </c>
      <c r="Q15" s="81">
        <f>P15-C15</f>
        <v>0</v>
      </c>
      <c r="R15" s="90" t="str">
        <f>IF(O15&gt;0,(Q15/C15),"")</f>
        <v/>
      </c>
      <c r="S15" s="101" t="s">
        <v>9</v>
      </c>
      <c r="T15" s="113"/>
    </row>
    <row r="16" spans="1:20" ht="14.25" thickTop="1" thickBot="1" x14ac:dyDescent="0.25">
      <c r="A16" s="38" t="s">
        <v>6</v>
      </c>
      <c r="B16" s="23" t="s">
        <v>8</v>
      </c>
      <c r="C16" s="117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54">
        <f>SUM(D16:O16)</f>
        <v>0</v>
      </c>
      <c r="Q16" s="81">
        <f>P16-C16</f>
        <v>0</v>
      </c>
      <c r="R16" s="90" t="str">
        <f>IF(O16&gt;0,(Q16/C16),"")</f>
        <v/>
      </c>
      <c r="S16" s="104" t="s">
        <v>6</v>
      </c>
      <c r="T16" s="113"/>
    </row>
    <row r="17" spans="1:20" ht="14.25" thickTop="1" thickBot="1" x14ac:dyDescent="0.25">
      <c r="A17" s="35" t="s">
        <v>18</v>
      </c>
      <c r="B17" s="122" t="s">
        <v>8</v>
      </c>
      <c r="C17" s="133" t="str">
        <f>IF(C15&gt;0,(C16/C15),"")</f>
        <v/>
      </c>
      <c r="D17" s="134" t="str">
        <f>IF(D15&gt;0,D16/D15,"")</f>
        <v/>
      </c>
      <c r="E17" s="134" t="str">
        <f t="shared" ref="E17:O17" si="2">IF(E15&gt;0,E16/E15,"")</f>
        <v/>
      </c>
      <c r="F17" s="134" t="str">
        <f t="shared" si="2"/>
        <v/>
      </c>
      <c r="G17" s="134" t="str">
        <f t="shared" si="2"/>
        <v/>
      </c>
      <c r="H17" s="134" t="str">
        <f t="shared" si="2"/>
        <v/>
      </c>
      <c r="I17" s="134" t="str">
        <f t="shared" si="2"/>
        <v/>
      </c>
      <c r="J17" s="134" t="str">
        <f t="shared" si="2"/>
        <v/>
      </c>
      <c r="K17" s="134" t="str">
        <f t="shared" si="2"/>
        <v/>
      </c>
      <c r="L17" s="134" t="str">
        <f t="shared" si="2"/>
        <v/>
      </c>
      <c r="M17" s="134" t="str">
        <f t="shared" si="2"/>
        <v/>
      </c>
      <c r="N17" s="134" t="str">
        <f t="shared" si="2"/>
        <v/>
      </c>
      <c r="O17" s="134" t="str">
        <f t="shared" si="2"/>
        <v/>
      </c>
      <c r="P17" s="131" t="e">
        <f>AVERAGE(D17:O17)</f>
        <v>#DIV/0!</v>
      </c>
      <c r="Q17" s="82"/>
      <c r="R17" s="94"/>
      <c r="S17" s="109" t="s">
        <v>18</v>
      </c>
      <c r="T17" s="113"/>
    </row>
    <row r="18" spans="1:20" ht="13.5" thickBot="1" x14ac:dyDescent="0.25">
      <c r="A18" s="121"/>
      <c r="B18" s="11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5"/>
      <c r="Q18" s="83"/>
      <c r="R18" s="95"/>
      <c r="S18" s="108"/>
      <c r="T18" s="113"/>
    </row>
    <row r="19" spans="1:20" s="39" customFormat="1" ht="26.25" thickBot="1" x14ac:dyDescent="0.25">
      <c r="A19" s="120" t="s">
        <v>22</v>
      </c>
      <c r="B19" s="118" t="s">
        <v>8</v>
      </c>
      <c r="C19" s="50">
        <f>C6+C11+C16</f>
        <v>0</v>
      </c>
      <c r="D19" s="51">
        <f t="shared" ref="D19:O19" si="3">D6+D11+D16</f>
        <v>0</v>
      </c>
      <c r="E19" s="51">
        <f t="shared" si="3"/>
        <v>0</v>
      </c>
      <c r="F19" s="51">
        <f t="shared" si="3"/>
        <v>0</v>
      </c>
      <c r="G19" s="51">
        <f t="shared" si="3"/>
        <v>0</v>
      </c>
      <c r="H19" s="51">
        <f t="shared" si="3"/>
        <v>0</v>
      </c>
      <c r="I19" s="51">
        <f t="shared" si="3"/>
        <v>0</v>
      </c>
      <c r="J19" s="51">
        <f t="shared" si="3"/>
        <v>0</v>
      </c>
      <c r="K19" s="51">
        <f t="shared" si="3"/>
        <v>0</v>
      </c>
      <c r="L19" s="51">
        <f t="shared" si="3"/>
        <v>0</v>
      </c>
      <c r="M19" s="51">
        <f t="shared" si="3"/>
        <v>0</v>
      </c>
      <c r="N19" s="51">
        <f t="shared" si="3"/>
        <v>0</v>
      </c>
      <c r="O19" s="51">
        <f t="shared" si="3"/>
        <v>0</v>
      </c>
      <c r="P19" s="56">
        <f>SUM(D19:O19)</f>
        <v>0</v>
      </c>
      <c r="Q19" s="87"/>
      <c r="R19" s="96"/>
      <c r="S19" s="106" t="s">
        <v>22</v>
      </c>
      <c r="T19" s="114"/>
    </row>
    <row r="20" spans="1:20" s="42" customFormat="1" x14ac:dyDescent="0.2">
      <c r="A20" s="40"/>
      <c r="B20" s="41"/>
      <c r="Q20" s="85"/>
      <c r="R20" s="58"/>
      <c r="S20" s="40"/>
    </row>
    <row r="21" spans="1:20" x14ac:dyDescent="0.2"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</row>
    <row r="22" spans="1:20" x14ac:dyDescent="0.2">
      <c r="R22" s="75"/>
    </row>
  </sheetData>
  <phoneticPr fontId="2" type="noConversion"/>
  <conditionalFormatting sqref="R18:R19">
    <cfRule type="cellIs" dxfId="4" priority="1" stopIfTrue="1" operator="lessThan">
      <formula>100</formula>
    </cfRule>
  </conditionalFormatting>
  <conditionalFormatting sqref="R17">
    <cfRule type="cellIs" dxfId="3" priority="2" stopIfTrue="1" operator="greaterThan">
      <formula>1</formula>
    </cfRule>
  </conditionalFormatting>
  <conditionalFormatting sqref="R7:R9 R12:R14">
    <cfRule type="cellIs" dxfId="2" priority="3" stopIfTrue="1" operator="greaterThanOrEqual">
      <formula>0</formula>
    </cfRule>
  </conditionalFormatting>
  <conditionalFormatting sqref="R5:R6 R10:R11 R15">
    <cfRule type="cellIs" dxfId="1" priority="4" stopIfTrue="1" operator="lessThan">
      <formula>0</formula>
    </cfRule>
  </conditionalFormatting>
  <conditionalFormatting sqref="R16">
    <cfRule type="cellIs" dxfId="0" priority="5" stopIfTrue="1" operator="lessThan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September Calc. Sheet</vt:lpstr>
      <vt:lpstr>July Calc. Sheet</vt:lpstr>
    </vt:vector>
  </TitlesOfParts>
  <Company>Education Service Center Region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Sherri Eddings</cp:lastModifiedBy>
  <cp:lastPrinted>2019-03-28T19:18:54Z</cp:lastPrinted>
  <dcterms:created xsi:type="dcterms:W3CDTF">2007-12-03T16:48:26Z</dcterms:created>
  <dcterms:modified xsi:type="dcterms:W3CDTF">2019-04-14T19:10:10Z</dcterms:modified>
</cp:coreProperties>
</file>